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bookViews>
    <workbookView xWindow="0" yWindow="0" windowWidth="21600" windowHeight="9285"/>
  </bookViews>
  <sheets>
    <sheet name="ABC-Analyse" sheetId="1" r:id="rId1"/>
    <sheet name="Lösungen" sheetId="2" state="hidden" r:id="rId2"/>
  </sheets>
  <definedNames>
    <definedName name="Artikel">Lösungen!$A$22:$A$31</definedName>
    <definedName name="Rang">Lösungen!$G$22:$G$31</definedName>
    <definedName name="rangfolge">Lösungen!$G$22:$G$31</definedName>
  </definedNames>
  <calcPr calcId="162913"/>
  <extLst>
    <ext uri="GoogleSheetsCustomDataVersion1">
      <go:sheetsCustomData xmlns:go="http://customooxmlschemas.google.com/" r:id="rId6" roundtripDataSignature="AMtx7mgwkbGicesXJrS+UsucnfH9r/CO4g=="/>
    </ext>
  </extLst>
</workbook>
</file>

<file path=xl/calcChain.xml><?xml version="1.0" encoding="utf-8"?>
<calcChain xmlns="http://schemas.openxmlformats.org/spreadsheetml/2006/main">
  <c r="A45" i="2" l="1"/>
  <c r="A44" i="2"/>
  <c r="A43" i="2"/>
  <c r="A42" i="2"/>
  <c r="A41" i="2"/>
  <c r="A40" i="2"/>
  <c r="A39" i="2"/>
  <c r="A38" i="2"/>
  <c r="A37" i="2"/>
  <c r="A36" i="2"/>
  <c r="A31" i="2"/>
  <c r="A30" i="2"/>
  <c r="A29" i="2"/>
  <c r="A28" i="2"/>
  <c r="A27" i="2"/>
  <c r="A26" i="2"/>
  <c r="A25" i="2"/>
  <c r="A24" i="2"/>
  <c r="A23" i="2"/>
  <c r="A22" i="2"/>
  <c r="C17" i="2"/>
  <c r="C31" i="2" s="1"/>
  <c r="B17" i="2"/>
  <c r="B45" i="2" s="1"/>
  <c r="C16" i="2"/>
  <c r="C30" i="2" s="1"/>
  <c r="B16" i="2"/>
  <c r="B44" i="2" s="1"/>
  <c r="C15" i="2"/>
  <c r="C29" i="2" s="1"/>
  <c r="B15" i="2"/>
  <c r="B43" i="2" s="1"/>
  <c r="C14" i="2"/>
  <c r="C28" i="2" s="1"/>
  <c r="B14" i="2"/>
  <c r="B42" i="2" s="1"/>
  <c r="C13" i="2"/>
  <c r="C27" i="2" s="1"/>
  <c r="B13" i="2"/>
  <c r="B41" i="2" s="1"/>
  <c r="C12" i="2"/>
  <c r="C26" i="2" s="1"/>
  <c r="B12" i="2"/>
  <c r="B40" i="2" s="1"/>
  <c r="C11" i="2"/>
  <c r="C25" i="2" s="1"/>
  <c r="B11" i="2"/>
  <c r="B39" i="2" s="1"/>
  <c r="C10" i="2"/>
  <c r="C24" i="2" s="1"/>
  <c r="B10" i="2"/>
  <c r="B38" i="2" s="1"/>
  <c r="C9" i="2"/>
  <c r="C23" i="2" s="1"/>
  <c r="B9" i="2"/>
  <c r="B37" i="2" s="1"/>
  <c r="C8" i="2"/>
  <c r="C22" i="2" s="1"/>
  <c r="B8" i="2"/>
  <c r="B36" i="2" s="1"/>
  <c r="B46" i="2" s="1"/>
  <c r="A50" i="1"/>
  <c r="A49" i="1"/>
  <c r="A48" i="1"/>
  <c r="A47" i="1"/>
  <c r="A46" i="1"/>
  <c r="A45" i="1"/>
  <c r="A44" i="1"/>
  <c r="A43" i="1"/>
  <c r="A42" i="1"/>
  <c r="A41" i="1"/>
  <c r="A36" i="1"/>
  <c r="A35" i="1"/>
  <c r="A34" i="1"/>
  <c r="A33" i="1"/>
  <c r="A32" i="1"/>
  <c r="A31" i="1"/>
  <c r="A30" i="1"/>
  <c r="A29" i="1"/>
  <c r="A28" i="1"/>
  <c r="A27" i="1"/>
  <c r="C45" i="2" l="1"/>
  <c r="C43" i="2"/>
  <c r="C41" i="2"/>
  <c r="C39" i="2"/>
  <c r="C37" i="2"/>
  <c r="C44" i="2"/>
  <c r="C42" i="2"/>
  <c r="C40" i="2"/>
  <c r="C38" i="2"/>
  <c r="C36" i="2"/>
  <c r="B23" i="2"/>
  <c r="D23" i="2" s="1"/>
  <c r="B25" i="2"/>
  <c r="D25" i="2" s="1"/>
  <c r="B27" i="2"/>
  <c r="D27" i="2" s="1"/>
  <c r="B29" i="2"/>
  <c r="D29" i="2" s="1"/>
  <c r="B31" i="2"/>
  <c r="D31" i="2" s="1"/>
  <c r="B22" i="2"/>
  <c r="D22" i="2" s="1"/>
  <c r="B24" i="2"/>
  <c r="D24" i="2" s="1"/>
  <c r="B26" i="2"/>
  <c r="D26" i="2" s="1"/>
  <c r="B28" i="2"/>
  <c r="D28" i="2" s="1"/>
  <c r="B30" i="2"/>
  <c r="D30" i="2" s="1"/>
  <c r="G28" i="2" l="1"/>
  <c r="E38" i="2"/>
  <c r="G24" i="2"/>
  <c r="G30" i="2"/>
  <c r="G26" i="2"/>
  <c r="D32" i="2"/>
  <c r="G22" i="2"/>
  <c r="G29" i="2"/>
  <c r="G25" i="2"/>
  <c r="C46" i="2"/>
  <c r="D36" i="2"/>
  <c r="D37" i="2" s="1"/>
  <c r="D38" i="2" s="1"/>
  <c r="D39" i="2" s="1"/>
  <c r="D40" i="2" s="1"/>
  <c r="D41" i="2" s="1"/>
  <c r="D42" i="2" s="1"/>
  <c r="D43" i="2" s="1"/>
  <c r="D44" i="2" s="1"/>
  <c r="D45" i="2" s="1"/>
  <c r="E36" i="2"/>
  <c r="E40" i="2"/>
  <c r="E44" i="2"/>
  <c r="E39" i="2"/>
  <c r="E43" i="2"/>
  <c r="G31" i="2"/>
  <c r="G27" i="2"/>
  <c r="G23" i="2"/>
  <c r="E42" i="2"/>
  <c r="E37" i="2"/>
  <c r="E41" i="2"/>
  <c r="E45" i="2"/>
  <c r="E31" i="2" l="1"/>
  <c r="E29" i="2"/>
  <c r="E27" i="2"/>
  <c r="E25" i="2"/>
  <c r="E23" i="2"/>
  <c r="E30" i="2"/>
  <c r="E28" i="2"/>
  <c r="E26" i="2"/>
  <c r="E24" i="2"/>
  <c r="E22" i="2"/>
  <c r="E32" i="2" l="1"/>
  <c r="F22" i="2"/>
  <c r="F23" i="2" s="1"/>
  <c r="F24" i="2" s="1"/>
  <c r="F25" i="2" s="1"/>
  <c r="F26" i="2" s="1"/>
  <c r="F27" i="2" s="1"/>
  <c r="F28" i="2" s="1"/>
  <c r="F29" i="2" s="1"/>
  <c r="F30" i="2" s="1"/>
  <c r="F31" i="2" s="1"/>
</calcChain>
</file>

<file path=xl/sharedStrings.xml><?xml version="1.0" encoding="utf-8"?>
<sst xmlns="http://schemas.openxmlformats.org/spreadsheetml/2006/main" count="88" uniqueCount="36">
  <si>
    <t>ABC-Analyse</t>
  </si>
  <si>
    <t>Situation:</t>
  </si>
  <si>
    <t xml:space="preserve">Ein Industrieunternehmen benötigt für die Produktion die Artikel A bis J. Sie werden von Ihrem  </t>
  </si>
  <si>
    <t>Abteilungsleiter aufgefordert die nachfolgenden Aufgaben zu bearbeiten!</t>
  </si>
  <si>
    <t>Aufgaben</t>
  </si>
  <si>
    <t>1.Erstellen Sie die nachfolgenden Tabellen!</t>
  </si>
  <si>
    <t xml:space="preserve">2. Vervollständigen und errechnen Sie mit den Daten der Eingabetabelle die </t>
  </si>
  <si>
    <t xml:space="preserve">    nachfolgenden Tabellen!</t>
  </si>
  <si>
    <t>Eingabetabelle:</t>
  </si>
  <si>
    <t>Artikel</t>
  </si>
  <si>
    <t>Jahresbedarf</t>
  </si>
  <si>
    <t>Stückpreis</t>
  </si>
  <si>
    <t>(in Stück)</t>
  </si>
  <si>
    <t>(in €)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</si>
  <si>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</si>
  <si>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</si>
  <si>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</si>
  <si>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</si>
  <si>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</si>
  <si>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</si>
  <si>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</si>
  <si>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</si>
  <si>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</si>
  <si>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</si>
  <si>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Einstandspreis</t>
  </si>
  <si>
    <t>wertmäßiger</t>
  </si>
  <si>
    <t>in Prozent</t>
  </si>
  <si>
    <t>Rangfolge</t>
  </si>
  <si>
    <t>kumuliert</t>
  </si>
  <si>
    <t>Summe:</t>
  </si>
  <si>
    <t>in Stück</t>
  </si>
  <si>
    <t>Lösungen</t>
  </si>
  <si>
    <t>Kategorisierung</t>
  </si>
  <si>
    <t>A, B, C</t>
  </si>
  <si>
    <t>3. Artikel mit einem Prozentualenanteil von 0-8% erhalten Kategorie C , 9-15% B, alles was größer ist A</t>
  </si>
  <si>
    <t>4. Erstellen Sie eine aussagekräftige Grafik welche den Prozentualenanteil je Artikel darstellt!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</si>
</sst>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rgb="FF000000"/>
      <name val="System"/>
    </font>
    <font>
      <b/>
      <sz val="16"/>
      <color rgb="FF000000"/>
      <name val="Arial"/>
    </font>
    <font>
      <i/>
      <sz val="16"/>
      <color rgb="FF008080"/>
      <name val="Arial"/>
    </font>
    <font>
      <b/>
      <sz val="14"/>
      <color theme="1"/>
      <name val="Arial"/>
    </font>
    <font>
      <b/>
      <i/>
      <sz val="14"/>
      <color theme="1"/>
      <name val="Arial"/>
    </font>
    <font>
      <i/>
      <sz val="14"/>
      <color theme="1"/>
      <name val="Arial"/>
    </font>
    <font>
      <i/>
      <sz val="14"/>
      <color rgb="FF008080"/>
      <name val="Arial"/>
    </font>
    <font>
      <sz val="12"/>
      <color theme="1"/>
      <name val="Arial"/>
    </font>
    <font>
      <sz val="10"/>
      <color rgb="FF000000"/>
      <name val="Arial"/>
    </font>
    <font>
      <b/>
      <sz val="14"/>
      <color rgb="FF000000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left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0" borderId="0" xfId="0" applyFont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3" fontId="12" fillId="2" borderId="9" xfId="0" applyNumberFormat="1" applyFont="1" applyFill="1" applyBorder="1" applyAlignment="1"/>
    <xf numFmtId="4" fontId="12" fillId="2" borderId="10" xfId="0" applyNumberFormat="1" applyFont="1" applyFill="1" applyBorder="1" applyAlignment="1"/>
    <xf numFmtId="0" fontId="12" fillId="2" borderId="11" xfId="0" applyFont="1" applyFill="1" applyBorder="1" applyAlignment="1">
      <alignment horizontal="center"/>
    </xf>
    <xf numFmtId="3" fontId="12" fillId="2" borderId="12" xfId="0" applyNumberFormat="1" applyFont="1" applyFill="1" applyBorder="1" applyAlignment="1"/>
    <xf numFmtId="4" fontId="12" fillId="2" borderId="13" xfId="0" applyNumberFormat="1" applyFont="1" applyFill="1" applyBorder="1" applyAlignment="1"/>
    <xf numFmtId="0" fontId="12" fillId="2" borderId="14" xfId="0" applyFont="1" applyFill="1" applyBorder="1" applyAlignment="1">
      <alignment horizontal="center"/>
    </xf>
    <xf numFmtId="3" fontId="12" fillId="2" borderId="15" xfId="0" applyNumberFormat="1" applyFont="1" applyFill="1" applyBorder="1" applyAlignment="1"/>
    <xf numFmtId="4" fontId="12" fillId="2" borderId="16" xfId="0" applyNumberFormat="1" applyFont="1" applyFill="1" applyBorder="1" applyAlignment="1"/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9" xfId="0" applyFont="1" applyBorder="1" applyAlignment="1"/>
    <xf numFmtId="0" fontId="11" fillId="0" borderId="4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/>
    <xf numFmtId="0" fontId="11" fillId="0" borderId="7" xfId="0" applyFont="1" applyBorder="1" applyAlignment="1">
      <alignment horizontal="center"/>
    </xf>
    <xf numFmtId="0" fontId="11" fillId="0" borderId="20" xfId="0" applyFont="1" applyBorder="1" applyAlignment="1"/>
    <xf numFmtId="0" fontId="11" fillId="0" borderId="21" xfId="0" applyFont="1" applyBorder="1" applyAlignment="1"/>
    <xf numFmtId="0" fontId="11" fillId="0" borderId="7" xfId="0" applyFont="1" applyBorder="1" applyAlignment="1"/>
    <xf numFmtId="0" fontId="11" fillId="0" borderId="23" xfId="0" applyFont="1" applyBorder="1" applyAlignment="1">
      <alignment horizontal="center"/>
    </xf>
    <xf numFmtId="3" fontId="11" fillId="0" borderId="24" xfId="0" applyNumberFormat="1" applyFont="1" applyBorder="1" applyAlignment="1"/>
    <xf numFmtId="4" fontId="11" fillId="0" borderId="25" xfId="0" applyNumberFormat="1" applyFont="1" applyBorder="1" applyAlignment="1"/>
    <xf numFmtId="2" fontId="11" fillId="0" borderId="26" xfId="0" applyNumberFormat="1" applyFont="1" applyBorder="1" applyAlignment="1"/>
    <xf numFmtId="2" fontId="11" fillId="0" borderId="25" xfId="0" applyNumberFormat="1" applyFont="1" applyBorder="1" applyAlignment="1"/>
    <xf numFmtId="0" fontId="11" fillId="0" borderId="10" xfId="0" applyFont="1" applyBorder="1" applyAlignment="1"/>
    <xf numFmtId="0" fontId="11" fillId="0" borderId="27" xfId="0" applyFont="1" applyBorder="1" applyAlignment="1">
      <alignment horizontal="center"/>
    </xf>
    <xf numFmtId="3" fontId="11" fillId="0" borderId="28" xfId="0" applyNumberFormat="1" applyFont="1" applyBorder="1" applyAlignment="1"/>
    <xf numFmtId="4" fontId="11" fillId="0" borderId="29" xfId="0" applyNumberFormat="1" applyFont="1" applyBorder="1" applyAlignment="1"/>
    <xf numFmtId="2" fontId="11" fillId="0" borderId="29" xfId="0" applyNumberFormat="1" applyFont="1" applyBorder="1" applyAlignment="1"/>
    <xf numFmtId="0" fontId="11" fillId="0" borderId="13" xfId="0" applyFont="1" applyBorder="1" applyAlignment="1"/>
    <xf numFmtId="0" fontId="11" fillId="0" borderId="30" xfId="0" applyFont="1" applyBorder="1" applyAlignment="1">
      <alignment horizontal="center"/>
    </xf>
    <xf numFmtId="3" fontId="11" fillId="0" borderId="31" xfId="0" applyNumberFormat="1" applyFont="1" applyBorder="1" applyAlignment="1"/>
    <xf numFmtId="4" fontId="11" fillId="0" borderId="32" xfId="0" applyNumberFormat="1" applyFont="1" applyBorder="1" applyAlignment="1"/>
    <xf numFmtId="2" fontId="11" fillId="0" borderId="33" xfId="0" applyNumberFormat="1" applyFont="1" applyBorder="1" applyAlignment="1"/>
    <xf numFmtId="2" fontId="11" fillId="0" borderId="34" xfId="0" applyNumberFormat="1" applyFont="1" applyBorder="1" applyAlignment="1"/>
    <xf numFmtId="0" fontId="11" fillId="0" borderId="16" xfId="0" applyFont="1" applyBorder="1" applyAlignment="1"/>
    <xf numFmtId="0" fontId="11" fillId="0" borderId="35" xfId="0" applyFont="1" applyBorder="1" applyAlignment="1">
      <alignment horizontal="right"/>
    </xf>
    <xf numFmtId="4" fontId="11" fillId="0" borderId="36" xfId="0" applyNumberFormat="1" applyFont="1" applyBorder="1" applyAlignment="1"/>
    <xf numFmtId="2" fontId="11" fillId="0" borderId="37" xfId="0" applyNumberFormat="1" applyFont="1" applyBorder="1" applyAlignment="1"/>
    <xf numFmtId="0" fontId="11" fillId="0" borderId="5" xfId="0" applyFont="1" applyBorder="1" applyAlignment="1"/>
    <xf numFmtId="1" fontId="11" fillId="0" borderId="10" xfId="0" applyNumberFormat="1" applyFont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3" fontId="11" fillId="0" borderId="39" xfId="0" applyNumberFormat="1" applyFont="1" applyBorder="1" applyAlignment="1"/>
    <xf numFmtId="2" fontId="11" fillId="0" borderId="32" xfId="0" applyNumberFormat="1" applyFont="1" applyBorder="1" applyAlignment="1"/>
    <xf numFmtId="1" fontId="11" fillId="0" borderId="16" xfId="0" applyNumberFormat="1" applyFont="1" applyBorder="1" applyAlignment="1">
      <alignment horizontal="center"/>
    </xf>
    <xf numFmtId="0" fontId="11" fillId="0" borderId="40" xfId="0" applyFont="1" applyBorder="1" applyAlignment="1"/>
    <xf numFmtId="3" fontId="11" fillId="0" borderId="41" xfId="0" applyNumberFormat="1" applyFont="1" applyBorder="1" applyAlignment="1"/>
    <xf numFmtId="2" fontId="11" fillId="0" borderId="42" xfId="0" applyNumberFormat="1" applyFont="1" applyBorder="1" applyAlignment="1"/>
    <xf numFmtId="0" fontId="11" fillId="0" borderId="2" xfId="0" applyFont="1" applyBorder="1" applyAlignment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3" fontId="12" fillId="2" borderId="43" xfId="0" applyNumberFormat="1" applyFont="1" applyFill="1" applyBorder="1" applyAlignment="1"/>
    <xf numFmtId="4" fontId="12" fillId="2" borderId="44" xfId="0" applyNumberFormat="1" applyFont="1" applyFill="1" applyBorder="1" applyAlignment="1"/>
    <xf numFmtId="3" fontId="12" fillId="2" borderId="45" xfId="0" applyNumberFormat="1" applyFont="1" applyFill="1" applyBorder="1" applyAlignment="1"/>
    <xf numFmtId="4" fontId="12" fillId="2" borderId="46" xfId="0" applyNumberFormat="1" applyFont="1" applyFill="1" applyBorder="1" applyAlignment="1"/>
    <xf numFmtId="0" fontId="11" fillId="0" borderId="29" xfId="0" applyFont="1" applyBorder="1" applyAlignment="1"/>
    <xf numFmtId="0" fontId="11" fillId="0" borderId="47" xfId="0" applyFont="1" applyBorder="1" applyAlignment="1">
      <alignment horizontal="center"/>
    </xf>
    <xf numFmtId="0" fontId="11" fillId="0" borderId="47" xfId="0" applyFont="1" applyBorder="1" applyAlignment="1"/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/>
    <xf numFmtId="0" fontId="11" fillId="0" borderId="48" xfId="0" applyFont="1" applyBorder="1" applyAlignment="1"/>
    <xf numFmtId="0" fontId="11" fillId="0" borderId="39" xfId="0" applyFont="1" applyBorder="1" applyAlignment="1"/>
    <xf numFmtId="0" fontId="11" fillId="0" borderId="49" xfId="0" applyFont="1" applyBorder="1" applyAlignment="1">
      <alignment horizontal="center"/>
    </xf>
    <xf numFmtId="0" fontId="14" fillId="0" borderId="21" xfId="0" applyFont="1" applyBorder="1" applyAlignment="1"/>
    <xf numFmtId="0" fontId="15" fillId="0" borderId="0" xfId="0" applyFont="1" applyAlignment="1">
      <alignment horizontal="left"/>
    </xf>
    <xf numFmtId="0" fontId="11" fillId="0" borderId="17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50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topLeftCell="A4" workbookViewId="0">
      <selection activeCell="A10" sqref="A10"/>
    </sheetView>
  </sheetViews>
  <sheetFormatPr baseColWidth="10" defaultColWidth="11.21875" defaultRowHeight="15" customHeight="1" x14ac:dyDescent="0.45"/>
  <cols>
    <col min="1" max="1" width="13.44140625" customWidth="1"/>
    <col min="2" max="2" width="13" customWidth="1"/>
    <col min="3" max="3" width="11.21875" customWidth="1"/>
    <col min="4" max="4" width="12" customWidth="1"/>
    <col min="5" max="5" width="8.21875" customWidth="1"/>
    <col min="6" max="6" width="12" customWidth="1"/>
    <col min="7" max="7" width="8.21875" customWidth="1"/>
    <col min="8" max="8" width="11.1640625" bestFit="1" customWidth="1"/>
    <col min="9" max="26" width="10" customWidth="1"/>
  </cols>
  <sheetData>
    <row r="1" spans="1:26" ht="18.75" customHeight="1" x14ac:dyDescent="0.6">
      <c r="A1" s="1" t="s">
        <v>0</v>
      </c>
      <c r="B1" s="2"/>
      <c r="C1" s="3"/>
      <c r="D1" s="4" t="s">
        <v>1</v>
      </c>
      <c r="E1" s="5"/>
      <c r="F1" s="6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4.25" customHeight="1" x14ac:dyDescent="0.55000000000000004">
      <c r="A2" s="9" t="s">
        <v>2</v>
      </c>
      <c r="B2" s="3"/>
      <c r="C2" s="3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55000000000000004">
      <c r="A3" s="9" t="s">
        <v>3</v>
      </c>
      <c r="B3" s="3"/>
      <c r="C3" s="3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8" customHeight="1" x14ac:dyDescent="0.55000000000000004">
      <c r="A4" s="10" t="s">
        <v>4</v>
      </c>
      <c r="B4" s="2"/>
      <c r="C4" s="3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 x14ac:dyDescent="0.55000000000000004">
      <c r="A5" s="9" t="s">
        <v>5</v>
      </c>
      <c r="B5" s="3"/>
      <c r="C5" s="3"/>
      <c r="D5" s="7"/>
      <c r="E5" s="7"/>
      <c r="F5" s="7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55000000000000004">
      <c r="A6" s="9" t="s">
        <v>6</v>
      </c>
      <c r="B6" s="3"/>
      <c r="C6" s="3"/>
      <c r="D6" s="7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25" customHeight="1" x14ac:dyDescent="0.55000000000000004">
      <c r="A7" s="9" t="s">
        <v>7</v>
      </c>
      <c r="B7" s="3"/>
      <c r="C7" s="3"/>
      <c r="D7" s="7"/>
      <c r="E7" s="7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25" customHeight="1" x14ac:dyDescent="0.55000000000000004">
      <c r="A8" s="89" t="s">
        <v>34</v>
      </c>
      <c r="B8" s="3"/>
      <c r="C8" s="3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25" customHeight="1" x14ac:dyDescent="0.55000000000000004">
      <c r="A9" s="89" t="s">
        <v>35</v>
      </c>
      <c r="B9" s="3"/>
      <c r="C9" s="3"/>
      <c r="D9" s="7"/>
      <c r="E9" s="7"/>
      <c r="F9" s="7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4" x14ac:dyDescent="0.45">
      <c r="A10" s="11" t="s">
        <v>8</v>
      </c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3.5" customHeight="1" x14ac:dyDescent="0.45">
      <c r="A11" s="14" t="s">
        <v>9</v>
      </c>
      <c r="B11" s="15" t="s">
        <v>10</v>
      </c>
      <c r="C11" s="16" t="s">
        <v>11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.75" customHeight="1" x14ac:dyDescent="0.45">
      <c r="A12" s="18"/>
      <c r="B12" s="19" t="s">
        <v>12</v>
      </c>
      <c r="C12" s="20" t="s">
        <v>13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2.75" customHeight="1" x14ac:dyDescent="0.45">
      <c r="A13" s="21" t="s">
        <v>14</v>
      </c>
      <c r="B13" s="22">
        <v>320</v>
      </c>
      <c r="C13" s="23">
        <v>620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 x14ac:dyDescent="0.45">
      <c r="A14" s="24" t="s">
        <v>15</v>
      </c>
      <c r="B14" s="25">
        <v>24000</v>
      </c>
      <c r="C14" s="26">
        <v>2.4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45">
      <c r="A15" s="24" t="s">
        <v>16</v>
      </c>
      <c r="B15" s="25">
        <v>3200</v>
      </c>
      <c r="C15" s="26">
        <v>41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45">
      <c r="A16" s="24" t="s">
        <v>17</v>
      </c>
      <c r="B16" s="25">
        <v>1600</v>
      </c>
      <c r="C16" s="26">
        <v>12.7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45">
      <c r="A17" s="24" t="s">
        <v>18</v>
      </c>
      <c r="B17" s="25">
        <v>1200</v>
      </c>
      <c r="C17" s="26">
        <v>12.5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45">
      <c r="A18" s="24" t="s">
        <v>19</v>
      </c>
      <c r="B18" s="25">
        <v>800</v>
      </c>
      <c r="C18" s="26">
        <v>16.5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45">
      <c r="A19" s="24" t="s">
        <v>20</v>
      </c>
      <c r="B19" s="25">
        <v>720</v>
      </c>
      <c r="C19" s="26">
        <v>19.2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45">
      <c r="A20" s="24" t="s">
        <v>21</v>
      </c>
      <c r="B20" s="25">
        <v>70</v>
      </c>
      <c r="C20" s="26">
        <v>960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45">
      <c r="A21" s="24" t="s">
        <v>22</v>
      </c>
      <c r="B21" s="25">
        <v>27200</v>
      </c>
      <c r="C21" s="26">
        <v>2.2000000000000002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3.5" customHeight="1" x14ac:dyDescent="0.45">
      <c r="A22" s="27" t="s">
        <v>23</v>
      </c>
      <c r="B22" s="28">
        <v>2600</v>
      </c>
      <c r="C22" s="29">
        <v>2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6" customHeight="1" thickTop="1" thickBot="1" x14ac:dyDescent="0.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3.5" customHeight="1" thickTop="1" x14ac:dyDescent="0.45">
      <c r="A24" s="90" t="s">
        <v>9</v>
      </c>
      <c r="B24" s="31" t="s">
        <v>10</v>
      </c>
      <c r="C24" s="32" t="s">
        <v>24</v>
      </c>
      <c r="D24" s="32" t="s">
        <v>25</v>
      </c>
      <c r="E24" s="33" t="s">
        <v>26</v>
      </c>
      <c r="F24" s="87" t="s">
        <v>26</v>
      </c>
      <c r="G24" s="83" t="s">
        <v>27</v>
      </c>
      <c r="H24" s="86" t="s">
        <v>32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45">
      <c r="A25" s="91"/>
      <c r="B25" s="36" t="s">
        <v>12</v>
      </c>
      <c r="C25" s="37" t="s">
        <v>13</v>
      </c>
      <c r="D25" s="37" t="s">
        <v>10</v>
      </c>
      <c r="E25" s="38"/>
      <c r="F25" s="81" t="s">
        <v>28</v>
      </c>
      <c r="G25" s="37"/>
      <c r="H25" s="88" t="s">
        <v>33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3.5" customHeight="1" thickBot="1" x14ac:dyDescent="0.5">
      <c r="A26" s="92"/>
      <c r="B26" s="41"/>
      <c r="C26" s="38"/>
      <c r="D26" s="37" t="s">
        <v>13</v>
      </c>
      <c r="E26" s="38"/>
      <c r="F26" s="82"/>
      <c r="G26" s="84"/>
      <c r="H26" s="85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45">
      <c r="A27" s="43" t="str">
        <f t="shared" ref="A27:A36" si="0">A13</f>
        <v>A</v>
      </c>
      <c r="B27" s="44"/>
      <c r="C27" s="45"/>
      <c r="D27" s="45"/>
      <c r="E27" s="46"/>
      <c r="F27" s="47"/>
      <c r="G27" s="80"/>
      <c r="H27" s="80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45">
      <c r="A28" s="49" t="str">
        <f t="shared" si="0"/>
        <v>B</v>
      </c>
      <c r="B28" s="50"/>
      <c r="C28" s="51"/>
      <c r="D28" s="51"/>
      <c r="E28" s="52"/>
      <c r="F28" s="52"/>
      <c r="G28" s="80"/>
      <c r="H28" s="80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45">
      <c r="A29" s="49" t="str">
        <f t="shared" si="0"/>
        <v>C</v>
      </c>
      <c r="B29" s="50"/>
      <c r="C29" s="51"/>
      <c r="D29" s="51"/>
      <c r="E29" s="52"/>
      <c r="F29" s="52"/>
      <c r="G29" s="80"/>
      <c r="H29" s="80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45">
      <c r="A30" s="49" t="str">
        <f t="shared" si="0"/>
        <v>D</v>
      </c>
      <c r="B30" s="50"/>
      <c r="C30" s="51"/>
      <c r="D30" s="51"/>
      <c r="E30" s="52"/>
      <c r="F30" s="52"/>
      <c r="G30" s="80"/>
      <c r="H30" s="80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45">
      <c r="A31" s="49" t="str">
        <f t="shared" si="0"/>
        <v>E</v>
      </c>
      <c r="B31" s="50"/>
      <c r="C31" s="51"/>
      <c r="D31" s="51"/>
      <c r="E31" s="52"/>
      <c r="F31" s="52"/>
      <c r="G31" s="80"/>
      <c r="H31" s="80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45">
      <c r="A32" s="49" t="str">
        <f t="shared" si="0"/>
        <v>F</v>
      </c>
      <c r="B32" s="50"/>
      <c r="C32" s="51"/>
      <c r="D32" s="51"/>
      <c r="E32" s="52"/>
      <c r="F32" s="52"/>
      <c r="G32" s="80"/>
      <c r="H32" s="80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45">
      <c r="A33" s="49" t="str">
        <f t="shared" si="0"/>
        <v>G</v>
      </c>
      <c r="B33" s="50"/>
      <c r="C33" s="51"/>
      <c r="D33" s="51"/>
      <c r="E33" s="52"/>
      <c r="F33" s="52"/>
      <c r="G33" s="80"/>
      <c r="H33" s="80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45">
      <c r="A34" s="49" t="str">
        <f t="shared" si="0"/>
        <v>H</v>
      </c>
      <c r="B34" s="50"/>
      <c r="C34" s="51"/>
      <c r="D34" s="51"/>
      <c r="E34" s="52"/>
      <c r="F34" s="52"/>
      <c r="G34" s="80"/>
      <c r="H34" s="80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45">
      <c r="A35" s="49" t="str">
        <f t="shared" si="0"/>
        <v>I</v>
      </c>
      <c r="B35" s="50"/>
      <c r="C35" s="51"/>
      <c r="D35" s="51"/>
      <c r="E35" s="52"/>
      <c r="F35" s="52"/>
      <c r="G35" s="80"/>
      <c r="H35" s="80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3.5" customHeight="1" x14ac:dyDescent="0.45">
      <c r="A36" s="54" t="str">
        <f t="shared" si="0"/>
        <v>J</v>
      </c>
      <c r="B36" s="55"/>
      <c r="C36" s="56"/>
      <c r="D36" s="56"/>
      <c r="E36" s="57"/>
      <c r="F36" s="58"/>
      <c r="G36" s="80"/>
      <c r="H36" s="80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25" customHeight="1" x14ac:dyDescent="0.45">
      <c r="A37" s="13"/>
      <c r="B37" s="13"/>
      <c r="C37" s="60" t="s">
        <v>29</v>
      </c>
      <c r="D37" s="61"/>
      <c r="E37" s="62"/>
      <c r="F37" s="6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9" customHeight="1" x14ac:dyDescent="0.45">
      <c r="A38" s="17"/>
      <c r="B38" s="17"/>
      <c r="C38" s="17"/>
      <c r="D38" s="17"/>
      <c r="E38" s="13"/>
      <c r="F38" s="13"/>
      <c r="G38" s="17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3.5" customHeight="1" x14ac:dyDescent="0.45">
      <c r="A39" s="30" t="s">
        <v>9</v>
      </c>
      <c r="B39" s="31" t="s">
        <v>10</v>
      </c>
      <c r="C39" s="32" t="s">
        <v>26</v>
      </c>
      <c r="D39" s="32" t="s">
        <v>26</v>
      </c>
      <c r="E39" s="34" t="s">
        <v>27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3.5" customHeight="1" x14ac:dyDescent="0.45">
      <c r="A40" s="35"/>
      <c r="B40" s="36" t="s">
        <v>30</v>
      </c>
      <c r="C40" s="38"/>
      <c r="D40" s="37" t="s">
        <v>28</v>
      </c>
      <c r="E40" s="39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45">
      <c r="A41" s="43" t="str">
        <f t="shared" ref="A41:A50" si="1">A13</f>
        <v>A</v>
      </c>
      <c r="B41" s="44"/>
      <c r="C41" s="46"/>
      <c r="D41" s="47"/>
      <c r="E41" s="64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45">
      <c r="A42" s="49" t="str">
        <f t="shared" si="1"/>
        <v>B</v>
      </c>
      <c r="B42" s="50"/>
      <c r="C42" s="52"/>
      <c r="D42" s="52"/>
      <c r="E42" s="65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45">
      <c r="A43" s="49" t="str">
        <f t="shared" si="1"/>
        <v>C</v>
      </c>
      <c r="B43" s="50"/>
      <c r="C43" s="52"/>
      <c r="D43" s="52"/>
      <c r="E43" s="65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45">
      <c r="A44" s="49" t="str">
        <f t="shared" si="1"/>
        <v>D</v>
      </c>
      <c r="B44" s="50"/>
      <c r="C44" s="52"/>
      <c r="D44" s="52"/>
      <c r="E44" s="65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45">
      <c r="A45" s="49" t="str">
        <f t="shared" si="1"/>
        <v>E</v>
      </c>
      <c r="B45" s="50"/>
      <c r="C45" s="52"/>
      <c r="D45" s="52"/>
      <c r="E45" s="65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45">
      <c r="A46" s="49" t="str">
        <f t="shared" si="1"/>
        <v>F</v>
      </c>
      <c r="B46" s="50"/>
      <c r="C46" s="52"/>
      <c r="D46" s="52"/>
      <c r="E46" s="65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45">
      <c r="A47" s="49" t="str">
        <f t="shared" si="1"/>
        <v>G</v>
      </c>
      <c r="B47" s="50"/>
      <c r="C47" s="52"/>
      <c r="D47" s="52"/>
      <c r="E47" s="65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45">
      <c r="A48" s="49" t="str">
        <f t="shared" si="1"/>
        <v>H</v>
      </c>
      <c r="B48" s="50"/>
      <c r="C48" s="52"/>
      <c r="D48" s="52"/>
      <c r="E48" s="65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45">
      <c r="A49" s="49" t="str">
        <f t="shared" si="1"/>
        <v>I</v>
      </c>
      <c r="B49" s="50"/>
      <c r="C49" s="52"/>
      <c r="D49" s="52"/>
      <c r="E49" s="65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3.5" customHeight="1" x14ac:dyDescent="0.45">
      <c r="A50" s="66" t="str">
        <f t="shared" si="1"/>
        <v>J</v>
      </c>
      <c r="B50" s="67"/>
      <c r="C50" s="57"/>
      <c r="D50" s="68"/>
      <c r="E50" s="69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4.25" customHeight="1" x14ac:dyDescent="0.45">
      <c r="A51" s="70" t="s">
        <v>29</v>
      </c>
      <c r="B51" s="71"/>
      <c r="C51" s="72"/>
      <c r="D51" s="7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4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4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4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4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4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4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4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4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4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4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4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4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4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4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4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4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4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4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4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4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4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4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4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4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4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4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4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4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4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4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4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4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4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4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4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4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4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4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4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4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4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4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4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4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4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4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4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4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4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4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4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4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4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4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4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4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4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4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4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4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4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4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4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4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4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4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4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4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4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4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4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4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4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4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4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4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4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4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4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4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4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4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4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4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4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4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4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4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4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4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4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4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4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4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4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4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4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4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4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4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4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4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4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4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4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4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4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4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4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4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4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4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4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4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4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4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4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4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4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4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4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4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4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4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4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4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4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4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4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4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4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4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4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4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4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4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4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4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4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4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4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4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4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4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4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4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4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4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4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4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4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4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4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4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4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4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4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4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4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4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4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4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4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4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4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4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4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4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4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4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4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4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4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4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4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4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4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4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4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4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4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4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4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4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4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4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4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4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4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4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4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4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4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4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4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4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4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4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4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4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4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4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4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4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4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4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4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4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4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4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4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4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4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4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4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4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4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4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4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4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4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4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4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4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4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4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4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4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4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4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4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4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4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4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4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4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4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4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4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4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4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4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4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4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4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4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4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4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4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4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4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4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4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4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4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4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4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4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4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4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4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4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4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4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4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4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4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4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4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4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4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4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4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4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4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4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4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4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4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4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4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4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4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4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4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4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4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4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4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4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4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4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4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4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4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4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4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4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4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4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4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4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4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4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4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4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4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4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4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4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4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4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4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4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4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4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4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4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4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4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4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4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4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4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4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4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4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4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4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4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4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4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4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4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4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4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4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4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4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4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4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4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4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4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4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4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4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4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4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4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4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4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4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4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4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4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4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4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4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4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4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4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4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4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4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4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4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4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4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4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4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4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4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4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4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4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4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4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4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4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4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4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4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4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4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4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4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4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4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4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4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4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4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4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4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4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4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4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4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4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4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4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4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4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4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4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4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4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4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4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4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4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4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4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4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4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4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4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4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4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4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4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4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4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4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4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4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4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4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4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4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4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4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4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4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4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4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4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4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4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4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4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4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4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4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4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4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4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4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4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4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4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4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4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4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4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4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4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4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4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4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4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4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4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4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4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4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4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4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4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4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4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4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4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4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4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4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4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4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4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4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4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4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4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4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4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4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4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4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4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4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4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4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4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4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4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4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4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4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4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4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4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4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4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4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4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4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4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4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4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4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4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4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4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4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4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4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4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4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4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4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4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4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4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4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4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4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4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4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4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4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4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4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4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4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4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4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4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4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4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4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4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4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4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4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4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4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4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4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4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4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4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4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4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4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4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4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4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4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4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4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4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4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4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4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4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4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4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4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4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4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4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4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4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4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4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4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4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4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4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4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4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4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4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4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4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4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4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4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4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4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4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4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4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4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4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4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4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4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4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4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4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4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4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4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4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4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4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4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4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4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4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4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4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4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4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4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4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4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4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4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4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4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4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4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4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4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4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4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4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4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4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4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4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4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4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4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4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4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4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4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4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4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4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4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4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4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4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4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4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4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4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4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4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4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4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4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4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4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4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4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4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4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4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4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4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4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4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4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4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4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4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4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4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4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4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4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4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4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4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4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4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4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4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4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4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4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4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4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4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4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4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4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4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4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4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4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4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4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4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4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4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4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4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4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4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4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4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4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4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4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4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4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4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4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4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4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4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4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4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4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4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4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4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4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4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4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4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4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4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4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4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4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4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4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4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4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4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4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4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4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4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4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4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4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4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4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4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4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4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4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4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4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4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4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4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4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4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4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4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4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4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4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4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4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4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4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4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4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4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4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4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4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4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4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4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4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4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4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4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4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4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4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4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4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4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4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4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4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4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4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4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4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4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4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4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4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4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4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4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4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4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4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4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4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4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4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4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4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4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4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4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4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4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4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4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4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4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4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4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4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4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4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4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4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4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4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4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4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4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4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4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4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4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4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4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4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4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4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4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4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4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4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4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4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4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4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4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4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4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4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4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4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4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4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4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4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4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4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4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4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4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4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4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4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4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4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4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4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4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4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4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4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4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4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4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4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4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4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4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4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4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4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4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4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4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4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4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4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4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4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4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4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4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4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4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4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4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4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4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4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4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4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4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4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4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4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4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4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4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4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4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4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4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4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4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4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4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4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4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4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4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4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5.75" customHeight="1" x14ac:dyDescent="0.4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5.75" customHeight="1" x14ac:dyDescent="0.4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</sheetData>
  <mergeCells count="1">
    <mergeCell ref="A24:A26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1.21875" defaultRowHeight="15" customHeight="1" x14ac:dyDescent="0.45"/>
  <cols>
    <col min="1" max="1" width="8" customWidth="1"/>
    <col min="2" max="2" width="13" customWidth="1"/>
    <col min="3" max="3" width="11.21875" customWidth="1"/>
    <col min="4" max="4" width="12" customWidth="1"/>
    <col min="5" max="5" width="8.21875" customWidth="1"/>
    <col min="6" max="6" width="12" customWidth="1"/>
    <col min="7" max="7" width="8.21875" customWidth="1"/>
    <col min="8" max="26" width="10" customWidth="1"/>
  </cols>
  <sheetData>
    <row r="1" spans="1:26" ht="18.75" customHeight="1" x14ac:dyDescent="0.6">
      <c r="A1" s="1" t="s">
        <v>0</v>
      </c>
      <c r="B1" s="2"/>
      <c r="C1" s="3"/>
      <c r="D1" s="74"/>
      <c r="E1" s="5"/>
      <c r="F1" s="6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55000000000000004">
      <c r="A2" s="75"/>
      <c r="B2" s="3"/>
      <c r="C2" s="3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8" customHeight="1" x14ac:dyDescent="0.55000000000000004">
      <c r="A3" s="10" t="s">
        <v>31</v>
      </c>
      <c r="B3" s="2"/>
      <c r="C3" s="3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4.25" customHeight="1" x14ac:dyDescent="0.55000000000000004">
      <c r="A4" s="75"/>
      <c r="B4" s="3"/>
      <c r="C4" s="3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4" x14ac:dyDescent="0.45">
      <c r="A5" s="11" t="s">
        <v>8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3.5" customHeight="1" x14ac:dyDescent="0.45">
      <c r="A6" s="14" t="s">
        <v>9</v>
      </c>
      <c r="B6" s="15" t="s">
        <v>10</v>
      </c>
      <c r="C6" s="16" t="s">
        <v>11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2.75" customHeight="1" x14ac:dyDescent="0.45">
      <c r="A7" s="18"/>
      <c r="B7" s="19" t="s">
        <v>12</v>
      </c>
      <c r="C7" s="20" t="s">
        <v>13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customHeight="1" x14ac:dyDescent="0.45">
      <c r="A8" s="21" t="s">
        <v>14</v>
      </c>
      <c r="B8" s="76">
        <f>'ABC-Analyse'!B13</f>
        <v>320</v>
      </c>
      <c r="C8" s="77">
        <f>'ABC-Analyse'!C13</f>
        <v>620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 customHeight="1" x14ac:dyDescent="0.45">
      <c r="A9" s="24" t="s">
        <v>15</v>
      </c>
      <c r="B9" s="25">
        <f>'ABC-Analyse'!B14</f>
        <v>24000</v>
      </c>
      <c r="C9" s="26">
        <f>'ABC-Analyse'!C14</f>
        <v>2.4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 customHeight="1" x14ac:dyDescent="0.45">
      <c r="A10" s="24" t="s">
        <v>16</v>
      </c>
      <c r="B10" s="25">
        <f>'ABC-Analyse'!B15</f>
        <v>3200</v>
      </c>
      <c r="C10" s="26">
        <f>'ABC-Analyse'!C15</f>
        <v>41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 customHeight="1" x14ac:dyDescent="0.45">
      <c r="A11" s="24" t="s">
        <v>17</v>
      </c>
      <c r="B11" s="25">
        <f>'ABC-Analyse'!B16</f>
        <v>1600</v>
      </c>
      <c r="C11" s="26">
        <f>'ABC-Analyse'!C16</f>
        <v>12.7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 x14ac:dyDescent="0.45">
      <c r="A12" s="24" t="s">
        <v>18</v>
      </c>
      <c r="B12" s="25">
        <f>'ABC-Analyse'!B17</f>
        <v>1200</v>
      </c>
      <c r="C12" s="26">
        <f>'ABC-Analyse'!C17</f>
        <v>12.5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 x14ac:dyDescent="0.45">
      <c r="A13" s="24" t="s">
        <v>19</v>
      </c>
      <c r="B13" s="25">
        <f>'ABC-Analyse'!B18</f>
        <v>800</v>
      </c>
      <c r="C13" s="26">
        <f>'ABC-Analyse'!C18</f>
        <v>16.5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 x14ac:dyDescent="0.45">
      <c r="A14" s="24" t="s">
        <v>20</v>
      </c>
      <c r="B14" s="25">
        <f>'ABC-Analyse'!B19</f>
        <v>720</v>
      </c>
      <c r="C14" s="26">
        <f>'ABC-Analyse'!C19</f>
        <v>19.2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45">
      <c r="A15" s="24" t="s">
        <v>21</v>
      </c>
      <c r="B15" s="25">
        <f>'ABC-Analyse'!B20</f>
        <v>70</v>
      </c>
      <c r="C15" s="26">
        <f>'ABC-Analyse'!C20</f>
        <v>960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45">
      <c r="A16" s="24" t="s">
        <v>22</v>
      </c>
      <c r="B16" s="25">
        <f>'ABC-Analyse'!B21</f>
        <v>27200</v>
      </c>
      <c r="C16" s="26">
        <f>'ABC-Analyse'!C21</f>
        <v>2.2000000000000002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3.5" customHeight="1" x14ac:dyDescent="0.45">
      <c r="A17" s="27" t="s">
        <v>23</v>
      </c>
      <c r="B17" s="78">
        <f>'ABC-Analyse'!B22</f>
        <v>2600</v>
      </c>
      <c r="C17" s="79">
        <f>'ABC-Analyse'!C22</f>
        <v>2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6" customHeight="1" x14ac:dyDescent="0.4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3.5" customHeight="1" x14ac:dyDescent="0.45">
      <c r="A19" s="30" t="s">
        <v>9</v>
      </c>
      <c r="B19" s="31" t="s">
        <v>10</v>
      </c>
      <c r="C19" s="32" t="s">
        <v>24</v>
      </c>
      <c r="D19" s="32" t="s">
        <v>25</v>
      </c>
      <c r="E19" s="33" t="s">
        <v>26</v>
      </c>
      <c r="F19" s="32" t="s">
        <v>26</v>
      </c>
      <c r="G19" s="34" t="s">
        <v>27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45">
      <c r="A20" s="35"/>
      <c r="B20" s="36" t="s">
        <v>12</v>
      </c>
      <c r="C20" s="37" t="s">
        <v>13</v>
      </c>
      <c r="D20" s="37" t="s">
        <v>10</v>
      </c>
      <c r="E20" s="38"/>
      <c r="F20" s="37" t="s">
        <v>28</v>
      </c>
      <c r="G20" s="39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3.5" customHeight="1" x14ac:dyDescent="0.45">
      <c r="A21" s="40"/>
      <c r="B21" s="41"/>
      <c r="C21" s="38"/>
      <c r="D21" s="37" t="s">
        <v>13</v>
      </c>
      <c r="E21" s="38"/>
      <c r="F21" s="38"/>
      <c r="G21" s="4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45">
      <c r="A22" s="43" t="str">
        <f t="shared" ref="A22:C22" si="0">A8</f>
        <v>A</v>
      </c>
      <c r="B22" s="44">
        <f t="shared" si="0"/>
        <v>320</v>
      </c>
      <c r="C22" s="45">
        <f t="shared" si="0"/>
        <v>620</v>
      </c>
      <c r="D22" s="45">
        <f t="shared" ref="D22:D31" si="1">B22*C22</f>
        <v>198400</v>
      </c>
      <c r="E22" s="46">
        <f t="shared" ref="E22:E31" si="2">ROUND(100/$D$32*D22,2)</f>
        <v>34.1</v>
      </c>
      <c r="F22" s="47">
        <f>E22</f>
        <v>34.1</v>
      </c>
      <c r="G22" s="48">
        <f>RANK(D22,D22:D31,0)</f>
        <v>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45">
      <c r="A23" s="49" t="str">
        <f t="shared" ref="A23:C23" si="3">A9</f>
        <v>B</v>
      </c>
      <c r="B23" s="50">
        <f t="shared" si="3"/>
        <v>24000</v>
      </c>
      <c r="C23" s="51">
        <f t="shared" si="3"/>
        <v>2.4</v>
      </c>
      <c r="D23" s="51">
        <f t="shared" si="1"/>
        <v>57600</v>
      </c>
      <c r="E23" s="52">
        <f t="shared" si="2"/>
        <v>9.9</v>
      </c>
      <c r="F23" s="52">
        <f t="shared" ref="F23:F31" si="4">F22+E23</f>
        <v>44</v>
      </c>
      <c r="G23" s="53">
        <f>RANK(D23,D22:D31,0)</f>
        <v>5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45">
      <c r="A24" s="49" t="str">
        <f t="shared" ref="A24:C24" si="5">A10</f>
        <v>C</v>
      </c>
      <c r="B24" s="50">
        <f t="shared" si="5"/>
        <v>3200</v>
      </c>
      <c r="C24" s="51">
        <f t="shared" si="5"/>
        <v>41</v>
      </c>
      <c r="D24" s="51">
        <f t="shared" si="1"/>
        <v>131200</v>
      </c>
      <c r="E24" s="52">
        <f t="shared" si="2"/>
        <v>22.55</v>
      </c>
      <c r="F24" s="52">
        <f t="shared" si="4"/>
        <v>66.55</v>
      </c>
      <c r="G24" s="53">
        <f>RANK(D24,D22:D31,0)</f>
        <v>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45">
      <c r="A25" s="49" t="str">
        <f t="shared" ref="A25:C25" si="6">A11</f>
        <v>D</v>
      </c>
      <c r="B25" s="50">
        <f t="shared" si="6"/>
        <v>1600</v>
      </c>
      <c r="C25" s="51">
        <f t="shared" si="6"/>
        <v>12.7</v>
      </c>
      <c r="D25" s="51">
        <f t="shared" si="1"/>
        <v>20320</v>
      </c>
      <c r="E25" s="52">
        <f t="shared" si="2"/>
        <v>3.49</v>
      </c>
      <c r="F25" s="52">
        <f t="shared" si="4"/>
        <v>70.039999999999992</v>
      </c>
      <c r="G25" s="53">
        <f>RANK(D25,D22:D31,0)</f>
        <v>6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45">
      <c r="A26" s="49" t="str">
        <f t="shared" ref="A26:C26" si="7">A12</f>
        <v>E</v>
      </c>
      <c r="B26" s="50">
        <f t="shared" si="7"/>
        <v>1200</v>
      </c>
      <c r="C26" s="51">
        <f t="shared" si="7"/>
        <v>12.5</v>
      </c>
      <c r="D26" s="51">
        <f t="shared" si="1"/>
        <v>15000</v>
      </c>
      <c r="E26" s="52">
        <f t="shared" si="2"/>
        <v>2.58</v>
      </c>
      <c r="F26" s="52">
        <f t="shared" si="4"/>
        <v>72.61999999999999</v>
      </c>
      <c r="G26" s="53">
        <f>RANK(D26,D22:D31,0)</f>
        <v>7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45">
      <c r="A27" s="49" t="str">
        <f t="shared" ref="A27:C27" si="8">A13</f>
        <v>F</v>
      </c>
      <c r="B27" s="50">
        <f t="shared" si="8"/>
        <v>800</v>
      </c>
      <c r="C27" s="51">
        <f t="shared" si="8"/>
        <v>16.5</v>
      </c>
      <c r="D27" s="51">
        <f t="shared" si="1"/>
        <v>13200</v>
      </c>
      <c r="E27" s="52">
        <f t="shared" si="2"/>
        <v>2.27</v>
      </c>
      <c r="F27" s="52">
        <f t="shared" si="4"/>
        <v>74.889999999999986</v>
      </c>
      <c r="G27" s="53">
        <f>RANK(D27,D22:D31,0)</f>
        <v>9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45">
      <c r="A28" s="49" t="str">
        <f t="shared" ref="A28:C28" si="9">A14</f>
        <v>G</v>
      </c>
      <c r="B28" s="50">
        <f t="shared" si="9"/>
        <v>720</v>
      </c>
      <c r="C28" s="51">
        <f t="shared" si="9"/>
        <v>19.2</v>
      </c>
      <c r="D28" s="51">
        <f t="shared" si="1"/>
        <v>13824</v>
      </c>
      <c r="E28" s="52">
        <f t="shared" si="2"/>
        <v>2.38</v>
      </c>
      <c r="F28" s="52">
        <f t="shared" si="4"/>
        <v>77.269999999999982</v>
      </c>
      <c r="G28" s="53">
        <f>RANK(D28,D22:D31,0)</f>
        <v>8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45">
      <c r="A29" s="49" t="str">
        <f t="shared" ref="A29:C29" si="10">A15</f>
        <v>H</v>
      </c>
      <c r="B29" s="50">
        <f t="shared" si="10"/>
        <v>70</v>
      </c>
      <c r="C29" s="51">
        <f t="shared" si="10"/>
        <v>960</v>
      </c>
      <c r="D29" s="51">
        <f t="shared" si="1"/>
        <v>67200</v>
      </c>
      <c r="E29" s="52">
        <f t="shared" si="2"/>
        <v>11.55</v>
      </c>
      <c r="F29" s="52">
        <f t="shared" si="4"/>
        <v>88.819999999999979</v>
      </c>
      <c r="G29" s="53">
        <f>RANK(D29,D22:D31,0)</f>
        <v>3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45">
      <c r="A30" s="49" t="str">
        <f t="shared" ref="A30:C30" si="11">A16</f>
        <v>I</v>
      </c>
      <c r="B30" s="50">
        <f t="shared" si="11"/>
        <v>27200</v>
      </c>
      <c r="C30" s="51">
        <f t="shared" si="11"/>
        <v>2.2000000000000002</v>
      </c>
      <c r="D30" s="51">
        <f t="shared" si="1"/>
        <v>59840.000000000007</v>
      </c>
      <c r="E30" s="52">
        <f t="shared" si="2"/>
        <v>10.29</v>
      </c>
      <c r="F30" s="52">
        <f t="shared" si="4"/>
        <v>99.109999999999985</v>
      </c>
      <c r="G30" s="53">
        <f>RANK(D30,D22:D31,0)</f>
        <v>4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3.5" customHeight="1" x14ac:dyDescent="0.45">
      <c r="A31" s="54" t="str">
        <f t="shared" ref="A31:C31" si="12">A17</f>
        <v>J</v>
      </c>
      <c r="B31" s="55">
        <f t="shared" si="12"/>
        <v>2600</v>
      </c>
      <c r="C31" s="56">
        <f t="shared" si="12"/>
        <v>2</v>
      </c>
      <c r="D31" s="56">
        <f t="shared" si="1"/>
        <v>5200</v>
      </c>
      <c r="E31" s="57">
        <f t="shared" si="2"/>
        <v>0.89</v>
      </c>
      <c r="F31" s="58">
        <f t="shared" si="4"/>
        <v>99.999999999999986</v>
      </c>
      <c r="G31" s="59">
        <f>RANK(D31,D22:D31,0)</f>
        <v>10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25" customHeight="1" x14ac:dyDescent="0.45">
      <c r="A32" s="13"/>
      <c r="B32" s="13"/>
      <c r="C32" s="60" t="s">
        <v>29</v>
      </c>
      <c r="D32" s="61">
        <f t="shared" ref="D32:E32" si="13">SUM(D22:D31)</f>
        <v>581784</v>
      </c>
      <c r="E32" s="62">
        <f t="shared" si="13"/>
        <v>99.999999999999986</v>
      </c>
      <c r="F32" s="6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9" customHeight="1" x14ac:dyDescent="0.45">
      <c r="A33" s="17"/>
      <c r="B33" s="17"/>
      <c r="C33" s="17"/>
      <c r="D33" s="17"/>
      <c r="E33" s="13"/>
      <c r="F33" s="13"/>
      <c r="G33" s="17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3.5" customHeight="1" x14ac:dyDescent="0.45">
      <c r="A34" s="30" t="s">
        <v>9</v>
      </c>
      <c r="B34" s="31" t="s">
        <v>10</v>
      </c>
      <c r="C34" s="32" t="s">
        <v>26</v>
      </c>
      <c r="D34" s="32" t="s">
        <v>26</v>
      </c>
      <c r="E34" s="34" t="s">
        <v>27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3.5" customHeight="1" x14ac:dyDescent="0.45">
      <c r="A35" s="35"/>
      <c r="B35" s="36" t="s">
        <v>30</v>
      </c>
      <c r="C35" s="38"/>
      <c r="D35" s="37" t="s">
        <v>28</v>
      </c>
      <c r="E35" s="39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45">
      <c r="A36" s="43" t="str">
        <f t="shared" ref="A36:B36" si="14">A8</f>
        <v>A</v>
      </c>
      <c r="B36" s="44">
        <f t="shared" si="14"/>
        <v>320</v>
      </c>
      <c r="C36" s="46">
        <f t="shared" ref="C36:C45" si="15">ROUND(100/$B$46*B36,2)</f>
        <v>0.52</v>
      </c>
      <c r="D36" s="47">
        <f>C36</f>
        <v>0.52</v>
      </c>
      <c r="E36" s="64">
        <f>RANK(C36,C36:C45,0)</f>
        <v>9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45">
      <c r="A37" s="49" t="str">
        <f t="shared" ref="A37:B37" si="16">A9</f>
        <v>B</v>
      </c>
      <c r="B37" s="50">
        <f t="shared" si="16"/>
        <v>24000</v>
      </c>
      <c r="C37" s="52">
        <f t="shared" si="15"/>
        <v>38.89</v>
      </c>
      <c r="D37" s="52">
        <f t="shared" ref="D37:D45" si="17">D36+C37</f>
        <v>39.410000000000004</v>
      </c>
      <c r="E37" s="65">
        <f>RANK(C37,C36:C45,0)</f>
        <v>2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45">
      <c r="A38" s="49" t="str">
        <f t="shared" ref="A38:B38" si="18">A10</f>
        <v>C</v>
      </c>
      <c r="B38" s="50">
        <f t="shared" si="18"/>
        <v>3200</v>
      </c>
      <c r="C38" s="52">
        <f t="shared" si="15"/>
        <v>5.19</v>
      </c>
      <c r="D38" s="52">
        <f t="shared" si="17"/>
        <v>44.6</v>
      </c>
      <c r="E38" s="65">
        <f>RANK(C38,C36:C45,0)</f>
        <v>3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45">
      <c r="A39" s="49" t="str">
        <f t="shared" ref="A39:B39" si="19">A11</f>
        <v>D</v>
      </c>
      <c r="B39" s="50">
        <f t="shared" si="19"/>
        <v>1600</v>
      </c>
      <c r="C39" s="52">
        <f t="shared" si="15"/>
        <v>2.59</v>
      </c>
      <c r="D39" s="52">
        <f t="shared" si="17"/>
        <v>47.19</v>
      </c>
      <c r="E39" s="65">
        <f>RANK(C39,C36:C45,0)</f>
        <v>5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45">
      <c r="A40" s="49" t="str">
        <f t="shared" ref="A40:B40" si="20">A12</f>
        <v>E</v>
      </c>
      <c r="B40" s="50">
        <f t="shared" si="20"/>
        <v>1200</v>
      </c>
      <c r="C40" s="52">
        <f t="shared" si="15"/>
        <v>1.94</v>
      </c>
      <c r="D40" s="52">
        <f t="shared" si="17"/>
        <v>49.129999999999995</v>
      </c>
      <c r="E40" s="65">
        <f>RANK(C40,C36:C45,0)</f>
        <v>6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45">
      <c r="A41" s="49" t="str">
        <f t="shared" ref="A41:B41" si="21">A13</f>
        <v>F</v>
      </c>
      <c r="B41" s="50">
        <f t="shared" si="21"/>
        <v>800</v>
      </c>
      <c r="C41" s="52">
        <f t="shared" si="15"/>
        <v>1.3</v>
      </c>
      <c r="D41" s="52">
        <f t="shared" si="17"/>
        <v>50.429999999999993</v>
      </c>
      <c r="E41" s="65">
        <f>RANK(C41,C36:C45,0)</f>
        <v>7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45">
      <c r="A42" s="49" t="str">
        <f t="shared" ref="A42:B42" si="22">A14</f>
        <v>G</v>
      </c>
      <c r="B42" s="50">
        <f t="shared" si="22"/>
        <v>720</v>
      </c>
      <c r="C42" s="52">
        <f t="shared" si="15"/>
        <v>1.17</v>
      </c>
      <c r="D42" s="52">
        <f t="shared" si="17"/>
        <v>51.599999999999994</v>
      </c>
      <c r="E42" s="65">
        <f>RANK(C42,C36:C45)</f>
        <v>8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45">
      <c r="A43" s="49" t="str">
        <f t="shared" ref="A43:B43" si="23">A15</f>
        <v>H</v>
      </c>
      <c r="B43" s="50">
        <f t="shared" si="23"/>
        <v>70</v>
      </c>
      <c r="C43" s="52">
        <f t="shared" si="15"/>
        <v>0.11</v>
      </c>
      <c r="D43" s="52">
        <f t="shared" si="17"/>
        <v>51.709999999999994</v>
      </c>
      <c r="E43" s="65">
        <f>RANK(C43,C36:C45,0)</f>
        <v>10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45">
      <c r="A44" s="49" t="str">
        <f t="shared" ref="A44:B44" si="24">A16</f>
        <v>I</v>
      </c>
      <c r="B44" s="50">
        <f t="shared" si="24"/>
        <v>27200</v>
      </c>
      <c r="C44" s="52">
        <f t="shared" si="15"/>
        <v>44.08</v>
      </c>
      <c r="D44" s="52">
        <f t="shared" si="17"/>
        <v>95.789999999999992</v>
      </c>
      <c r="E44" s="65">
        <f>RANK(C44,C36:C45,0)</f>
        <v>1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3.5" customHeight="1" x14ac:dyDescent="0.45">
      <c r="A45" s="66" t="str">
        <f t="shared" ref="A45:B45" si="25">A17</f>
        <v>J</v>
      </c>
      <c r="B45" s="67">
        <f t="shared" si="25"/>
        <v>2600</v>
      </c>
      <c r="C45" s="57">
        <f t="shared" si="15"/>
        <v>4.21</v>
      </c>
      <c r="D45" s="68">
        <f t="shared" si="17"/>
        <v>99.999999999999986</v>
      </c>
      <c r="E45" s="69">
        <f>RANK(C45,C36:C45,0)</f>
        <v>4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4.25" customHeight="1" x14ac:dyDescent="0.45">
      <c r="A46" s="70" t="s">
        <v>29</v>
      </c>
      <c r="B46" s="71">
        <f t="shared" ref="B46:C46" si="26">SUM(B36:B45)</f>
        <v>61710</v>
      </c>
      <c r="C46" s="72">
        <f t="shared" si="26"/>
        <v>99.999999999999986</v>
      </c>
      <c r="D46" s="7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4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4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4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4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4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4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4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4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4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4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4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4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4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4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4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4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4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4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4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4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4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4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4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4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4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4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4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4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4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4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4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4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4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4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4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4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4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4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4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4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4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4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4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4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4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4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4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4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4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4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4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4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4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4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4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4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4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4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4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4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4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4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4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4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4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4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4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4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4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4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4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4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4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4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4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4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4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4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4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4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4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4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4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4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4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4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4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4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4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4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4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4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4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4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4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4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4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4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4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4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4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4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4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4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4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4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4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4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4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4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4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4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4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4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4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4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4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4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4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4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4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4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4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4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4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4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4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4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4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4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4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4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4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4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4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4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4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4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4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4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4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4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4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4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4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4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4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4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4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4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4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4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4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4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4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4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4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4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4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4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4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4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4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4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4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4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4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4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4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4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4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4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4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4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4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4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4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4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4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4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4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4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4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4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4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4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4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4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4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4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4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4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4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4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4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4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4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4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4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4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4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4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4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4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4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4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4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4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4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4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4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4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4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4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4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4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4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4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4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4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4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4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4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4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4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4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4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4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4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4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4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4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4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4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4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4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4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4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4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4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4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4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4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4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4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4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4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4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4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4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4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4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4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4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4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4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4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4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4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4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4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4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4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4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4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4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4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4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4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4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4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4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4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4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4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4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4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4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4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4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4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4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4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4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4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4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4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4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4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4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4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4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4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4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4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4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4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4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4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4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4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4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4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4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4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4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4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4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4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4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4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4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4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4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4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4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4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4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4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4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4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4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4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4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4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4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4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4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4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4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4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4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4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4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4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4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4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4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4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4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4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4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4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4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4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4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4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4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4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4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4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4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4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4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4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4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4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4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4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4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4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4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4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4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4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4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4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4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4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4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4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4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4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4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4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4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4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4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4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4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4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4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4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4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4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4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4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4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4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4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4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4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4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4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4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4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4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4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4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4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4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4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4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4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4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4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4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4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4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4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4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4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4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4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4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4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4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4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4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4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4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4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4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4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4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4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4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4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4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4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4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4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4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4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4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4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4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4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4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4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4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4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4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4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4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4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4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4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4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4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4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4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4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4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4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4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4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4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4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4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4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4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4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4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4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4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4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4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4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4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4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4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4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4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4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4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4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4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4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4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4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4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4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4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4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4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4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4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4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4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4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4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4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4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4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4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4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4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4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4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4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4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4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4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4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4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4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4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4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4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4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4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4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4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4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4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4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4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4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4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4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4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4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4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4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4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4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4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4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4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4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4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4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4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4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4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4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4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4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4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4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4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4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4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4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4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4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4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4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4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4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4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4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4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4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4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4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4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4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4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4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4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4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4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4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4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4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4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4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4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4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4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4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4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4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4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4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4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4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4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4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4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4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4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4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4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4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4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4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4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4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4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4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4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4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4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4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4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4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4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4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4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4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4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4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4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4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4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4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4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4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4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4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4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4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4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4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4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4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4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4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4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4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4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4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4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4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4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4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4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4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4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4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4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4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4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4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4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4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4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4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4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4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4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4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4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4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4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4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4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4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4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4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4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4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4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4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4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4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4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4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4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4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4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4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4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4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4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4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4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4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4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4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4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4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4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4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4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4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4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4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4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4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4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4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4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4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4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4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4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4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4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4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4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4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4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4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4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4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4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4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4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4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4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4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4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4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4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4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4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4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4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4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4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4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4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4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4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4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4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4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4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4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4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4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4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4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4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4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4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4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4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4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4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4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4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4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4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4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4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4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4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4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4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4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4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4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4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4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4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4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4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4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4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4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4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4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4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4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4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4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4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4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4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4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4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4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4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4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4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4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4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4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4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4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4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4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4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4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4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4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4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4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4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4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4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4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4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4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4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4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4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4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4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4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4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4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4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4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4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4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4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4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4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4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4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4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4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4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4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4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4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4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4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4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4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4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4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4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4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4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4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4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4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4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4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4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4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4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4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4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4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4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4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4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4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4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4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4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4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4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4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4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4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4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4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4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4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4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4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4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4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4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4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4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4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4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4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4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4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4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4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4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4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4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4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4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4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4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4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4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4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4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4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4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4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4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4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4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4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4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4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4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4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4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4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4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4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4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4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4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4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4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4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4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4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4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4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4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4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4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4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4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4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4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4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4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4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4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4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4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4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4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4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4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4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4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4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4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4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4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4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4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ABC-Analyse</vt:lpstr>
      <vt:lpstr>Lösungen</vt:lpstr>
      <vt:lpstr>Artikel</vt:lpstr>
      <vt:lpstr>Rang</vt:lpstr>
      <vt:lpstr>rangfolge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 Weinem</dc:creator>
  <cp:lastModifiedBy>Khalid Ebanhesaten</cp:lastModifiedBy>
  <dcterms:created xsi:type="dcterms:W3CDTF">2001-07-11T07:56:32Z</dcterms:created>
  <dcterms:modified xsi:type="dcterms:W3CDTF">2021-04-18T15:40:35Z</dcterms:modified>
</cp:coreProperties>
</file>